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2" i="1"/>
  <c r="J192"/>
  <c r="I192"/>
  <c r="H192"/>
  <c r="G192"/>
  <c r="F192"/>
  <c r="L40"/>
  <c r="L42" s="1"/>
  <c r="J40"/>
  <c r="I40"/>
  <c r="H40"/>
  <c r="G40"/>
  <c r="F40"/>
  <c r="B195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43" l="1"/>
  <c r="L196" s="1"/>
  <c r="G196"/>
  <c r="I196"/>
  <c r="H196"/>
  <c r="J196"/>
  <c r="F196"/>
</calcChain>
</file>

<file path=xl/comments1.xml><?xml version="1.0" encoding="utf-8"?>
<comments xmlns="http://schemas.openxmlformats.org/spreadsheetml/2006/main">
  <authors>
    <author>Юзер</author>
  </authors>
  <commentList>
    <comment ref="J9" authorId="0">
      <text>
        <r>
          <rPr>
            <b/>
            <sz val="9"/>
            <color indexed="81"/>
            <rFont val="Tahoma"/>
            <charset val="1"/>
          </rPr>
          <t>Юзер: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4" authorId="0">
      <text>
        <r>
          <rPr>
            <b/>
            <sz val="9"/>
            <color indexed="81"/>
            <rFont val="Tahoma"/>
            <charset val="1"/>
          </rPr>
          <t>Юзер: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<sst xmlns="http://schemas.openxmlformats.org/spreadsheetml/2006/main" count="502" uniqueCount="202">
  <si>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</si>
  <si>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</si>
  <si>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</si>
  <si>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</si>
  <si>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</si>
  <si>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</si>
  <si>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</si>
  <si>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</si>
  <si>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</si>
  <si>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</si>
  <si>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</si>
  <si>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</si>
  <si>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</si>
  <si>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</si>
  <si>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</si>
  <si>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</si>
  <si>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</si>
  <si>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</si>
  <si>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</si>
  <si>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</si>
  <si>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</si>
  <si>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</si>
  <si>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</si>
  <si>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</si>
  <si>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</si>
  <si>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</si>
  <si>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</si>
  <si>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</si>
  <si>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</si>
  <si>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</si>
  <si>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</si>
  <si>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</si>
  <si>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</si>
  <si>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</si>
  <si>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</si>
  <si>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</si>
  <si>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</si>
  <si>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</si>
  <si>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</si>
  <si>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Косякова</t>
  </si>
  <si>
    <t>МОУ "Митрофановская СОШИ с кадетскими классами"</t>
  </si>
  <si>
    <t>9.320</t>
  </si>
  <si>
    <t>179.48</t>
  </si>
  <si>
    <t>1.800</t>
  </si>
  <si>
    <t>7.500</t>
  </si>
  <si>
    <t>38.00</t>
  </si>
  <si>
    <t>б\н</t>
  </si>
  <si>
    <t>10.00</t>
  </si>
  <si>
    <t>капуста тушеная с мясом</t>
  </si>
  <si>
    <t>батон иодированный</t>
  </si>
  <si>
    <t>35.52</t>
  </si>
  <si>
    <t>8.850</t>
  </si>
  <si>
    <t>299.46</t>
  </si>
  <si>
    <t>0.00</t>
  </si>
  <si>
    <t>20.00</t>
  </si>
  <si>
    <t>76.00</t>
  </si>
  <si>
    <t>3.040</t>
  </si>
  <si>
    <t>1.120</t>
  </si>
  <si>
    <t>20.560</t>
  </si>
  <si>
    <t>104.48</t>
  </si>
  <si>
    <t>0.80</t>
  </si>
  <si>
    <t>0.20</t>
  </si>
  <si>
    <t>10.890</t>
  </si>
  <si>
    <t>рис отварной, рыба, соус</t>
  </si>
  <si>
    <t>22.710</t>
  </si>
  <si>
    <t>28.20</t>
  </si>
  <si>
    <t>78.99</t>
  </si>
  <si>
    <t>650.21</t>
  </si>
  <si>
    <t>какао с молоком</t>
  </si>
  <si>
    <t>1.400</t>
  </si>
  <si>
    <t>2.000</t>
  </si>
  <si>
    <t>22.40</t>
  </si>
  <si>
    <t>116.00</t>
  </si>
  <si>
    <t>20.56</t>
  </si>
  <si>
    <t>салат из зеленого горошка</t>
  </si>
  <si>
    <t>2.980</t>
  </si>
  <si>
    <t>5.190</t>
  </si>
  <si>
    <t>6.250</t>
  </si>
  <si>
    <t>83.6</t>
  </si>
  <si>
    <t>18.80</t>
  </si>
  <si>
    <t>10.980</t>
  </si>
  <si>
    <t>21.41</t>
  </si>
  <si>
    <t>514.35</t>
  </si>
  <si>
    <t>салат витаминный</t>
  </si>
  <si>
    <t>52.44</t>
  </si>
  <si>
    <t>сок</t>
  </si>
  <si>
    <t>0.900</t>
  </si>
  <si>
    <t>0.180</t>
  </si>
  <si>
    <t>18.18</t>
  </si>
  <si>
    <t>82.80</t>
  </si>
  <si>
    <t>батон  иодированный</t>
  </si>
  <si>
    <t>сладкое</t>
  </si>
  <si>
    <t>3.740</t>
  </si>
  <si>
    <t>0.040</t>
  </si>
  <si>
    <t>24.76</t>
  </si>
  <si>
    <t>94.20</t>
  </si>
  <si>
    <t>батон иодированный с сыром</t>
  </si>
  <si>
    <t>6.520</t>
  </si>
  <si>
    <t>5.550</t>
  </si>
  <si>
    <t>20.930</t>
  </si>
  <si>
    <t>159.080</t>
  </si>
  <si>
    <t>компот  из сухофруктов</t>
  </si>
  <si>
    <t>кондитерское изделие</t>
  </si>
  <si>
    <t>6.390</t>
  </si>
  <si>
    <t>4.900</t>
  </si>
  <si>
    <t>16.040</t>
  </si>
  <si>
    <t>137.73</t>
  </si>
  <si>
    <t>86.00</t>
  </si>
  <si>
    <t>каша рисовая молочная</t>
  </si>
  <si>
    <t>6.100</t>
  </si>
  <si>
    <t>4.070</t>
  </si>
  <si>
    <t>36.980</t>
  </si>
  <si>
    <t>чай из шиповника</t>
  </si>
  <si>
    <t>0.170</t>
  </si>
  <si>
    <t>0.070</t>
  </si>
  <si>
    <t>13.39</t>
  </si>
  <si>
    <t>72.80</t>
  </si>
  <si>
    <t>батон с маслом</t>
  </si>
  <si>
    <t>4.120</t>
  </si>
  <si>
    <t>20.600</t>
  </si>
  <si>
    <t>0.400</t>
  </si>
  <si>
    <t>16.20</t>
  </si>
  <si>
    <t>салат из моркови с яблоком</t>
  </si>
  <si>
    <t>кисель из концентрата</t>
  </si>
  <si>
    <t>0.40</t>
  </si>
  <si>
    <t>плов из птицы</t>
  </si>
  <si>
    <t>25.380</t>
  </si>
  <si>
    <t>21.25</t>
  </si>
  <si>
    <t>44.61</t>
  </si>
  <si>
    <t>471.25</t>
  </si>
  <si>
    <t>6.890</t>
  </si>
  <si>
    <t>6.720</t>
  </si>
  <si>
    <t>11.470</t>
  </si>
  <si>
    <t xml:space="preserve">суп рыбный </t>
  </si>
  <si>
    <t>133.80</t>
  </si>
  <si>
    <t>3.120</t>
  </si>
  <si>
    <t>гречка подлив с голенью</t>
  </si>
  <si>
    <t>57.50</t>
  </si>
  <si>
    <t>жаркое по домашнему</t>
  </si>
  <si>
    <t>340.58</t>
  </si>
  <si>
    <t>конфета</t>
  </si>
  <si>
    <t>93.00</t>
  </si>
  <si>
    <t>0.760</t>
  </si>
  <si>
    <t>4.990</t>
  </si>
  <si>
    <t>7.250</t>
  </si>
  <si>
    <t>макароны соус котлета</t>
  </si>
  <si>
    <t>16.65</t>
  </si>
  <si>
    <t>59.19</t>
  </si>
  <si>
    <t>475.06</t>
  </si>
  <si>
    <t>кисель  из концентрата</t>
  </si>
  <si>
    <t>каша манная</t>
  </si>
  <si>
    <t>9.680</t>
  </si>
  <si>
    <t>5.800</t>
  </si>
  <si>
    <t>39.83</t>
  </si>
  <si>
    <t>268.20</t>
  </si>
  <si>
    <t>чай с лимоном</t>
  </si>
  <si>
    <t>0.050</t>
  </si>
  <si>
    <t>0.010</t>
  </si>
  <si>
    <t>9.170</t>
  </si>
  <si>
    <t>37.96</t>
  </si>
  <si>
    <t>пряник</t>
  </si>
  <si>
    <t>3.840</t>
  </si>
  <si>
    <t>3.060</t>
  </si>
  <si>
    <t>8.750</t>
  </si>
  <si>
    <t>237.90</t>
  </si>
  <si>
    <t>25.00</t>
  </si>
  <si>
    <t>35.00</t>
  </si>
  <si>
    <t>5.00</t>
  </si>
  <si>
    <t>41.0</t>
  </si>
  <si>
    <t>салат из свежих огурцов</t>
  </si>
  <si>
    <t>0.460</t>
  </si>
  <si>
    <t>3.650</t>
  </si>
  <si>
    <t>1.430</t>
  </si>
  <si>
    <t>40.38</t>
  </si>
  <si>
    <t>4.00</t>
  </si>
  <si>
    <t>50.00</t>
  </si>
  <si>
    <t>20.0</t>
  </si>
  <si>
    <t>0.85</t>
  </si>
  <si>
    <t>60.00</t>
  </si>
  <si>
    <t>суп крестьянский</t>
  </si>
  <si>
    <t>4.380</t>
  </si>
  <si>
    <t>8.260</t>
  </si>
  <si>
    <t>84.25</t>
  </si>
  <si>
    <t>30.00</t>
  </si>
  <si>
    <t>45.00</t>
  </si>
  <si>
    <t>15.00</t>
  </si>
  <si>
    <t>0.58</t>
  </si>
  <si>
    <t>49.10</t>
  </si>
  <si>
    <t>выпечка</t>
  </si>
  <si>
    <t>4.050</t>
  </si>
  <si>
    <t>4.140</t>
  </si>
  <si>
    <t>13.56</t>
  </si>
  <si>
    <t>157.04</t>
  </si>
  <si>
    <t>салат из помидор</t>
  </si>
  <si>
    <t>0.68</t>
  </si>
  <si>
    <t>3.710</t>
  </si>
  <si>
    <t>2.830</t>
  </si>
  <si>
    <t>47.46</t>
  </si>
  <si>
    <t>19.510</t>
  </si>
  <si>
    <t>19.870</t>
  </si>
  <si>
    <t>20.810</t>
  </si>
  <si>
    <t>Меню приготавливаемых блюд 1- 4 класс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</si>
</sst>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49" fontId="0" fillId="4" borderId="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6" t="s">
        <v>40</v>
      </c>
      <c r="D1" s="67"/>
      <c r="E1" s="67"/>
      <c r="F1" s="12" t="s">
        <v>15</v>
      </c>
      <c r="G1" s="2" t="s">
        <v>16</v>
      </c>
      <c r="H1" s="68" t="s">
        <v>38</v>
      </c>
      <c r="I1" s="68"/>
      <c r="J1" s="68"/>
      <c r="K1" s="68"/>
    </row>
    <row r="2" spans="1:12" ht="18">
      <c r="A2" s="35" t="s">
        <v>201</v>
      </c>
      <c r="C2" s="2"/>
      <c r="G2" s="2" t="s">
        <v>17</v>
      </c>
      <c r="H2" s="68" t="s">
        <v>39</v>
      </c>
      <c r="I2" s="68"/>
      <c r="J2" s="68"/>
      <c r="K2" s="68"/>
    </row>
    <row r="3" spans="1:12" ht="17.25" customHeight="1">
      <c r="A3" s="4" t="s">
        <v>7</v>
      </c>
      <c r="C3" s="2"/>
      <c r="D3" s="3"/>
      <c r="E3" s="38" t="s">
        <v>8</v>
      </c>
      <c r="G3" s="2" t="s">
        <v>18</v>
      </c>
      <c r="H3" s="48">
        <v>2</v>
      </c>
      <c r="I3" s="48">
        <v>12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59" t="s">
        <v>150</v>
      </c>
      <c r="F6" s="40">
        <v>200</v>
      </c>
      <c r="G6" s="52" t="s">
        <v>151</v>
      </c>
      <c r="H6" s="52" t="s">
        <v>152</v>
      </c>
      <c r="I6" s="53" t="s">
        <v>153</v>
      </c>
      <c r="J6" s="52" t="s">
        <v>154</v>
      </c>
      <c r="K6" s="41">
        <v>181</v>
      </c>
      <c r="L6" s="40" t="s">
        <v>168</v>
      </c>
    </row>
    <row r="7" spans="1:12" ht="15">
      <c r="A7" s="23"/>
      <c r="B7" s="15"/>
      <c r="C7" s="11"/>
      <c r="D7" s="6"/>
      <c r="E7" s="62"/>
      <c r="F7" s="43"/>
      <c r="G7" s="56"/>
      <c r="H7" s="56"/>
      <c r="I7" s="56"/>
      <c r="J7" s="56"/>
      <c r="K7" s="44"/>
      <c r="L7" s="43"/>
    </row>
    <row r="8" spans="1:12" ht="15">
      <c r="A8" s="23"/>
      <c r="B8" s="15"/>
      <c r="C8" s="11"/>
      <c r="D8" s="7" t="s">
        <v>21</v>
      </c>
      <c r="E8" s="60" t="s">
        <v>155</v>
      </c>
      <c r="F8" s="43">
        <v>200</v>
      </c>
      <c r="G8" s="54" t="s">
        <v>156</v>
      </c>
      <c r="H8" s="54" t="s">
        <v>157</v>
      </c>
      <c r="I8" s="55" t="s">
        <v>158</v>
      </c>
      <c r="J8" s="54" t="s">
        <v>159</v>
      </c>
      <c r="K8" s="44">
        <v>377</v>
      </c>
      <c r="L8" s="43" t="s">
        <v>167</v>
      </c>
    </row>
    <row r="9" spans="1:12" ht="15">
      <c r="A9" s="23"/>
      <c r="B9" s="15"/>
      <c r="C9" s="11"/>
      <c r="D9" s="7" t="s">
        <v>22</v>
      </c>
      <c r="E9" s="60" t="s">
        <v>117</v>
      </c>
      <c r="F9" s="43">
        <v>50</v>
      </c>
      <c r="G9" s="54" t="s">
        <v>135</v>
      </c>
      <c r="H9" s="54" t="s">
        <v>41</v>
      </c>
      <c r="I9" s="55" t="s">
        <v>119</v>
      </c>
      <c r="J9" s="54" t="s">
        <v>42</v>
      </c>
      <c r="K9" s="44">
        <v>14</v>
      </c>
      <c r="L9" s="64" t="s">
        <v>54</v>
      </c>
    </row>
    <row r="10" spans="1:12" ht="15">
      <c r="A10" s="23"/>
      <c r="B10" s="15"/>
      <c r="C10" s="11"/>
      <c r="D10" s="7" t="s">
        <v>23</v>
      </c>
      <c r="E10" s="42" t="s">
        <v>23</v>
      </c>
      <c r="F10" s="43">
        <v>100</v>
      </c>
      <c r="G10" s="54" t="s">
        <v>60</v>
      </c>
      <c r="H10" s="54" t="s">
        <v>61</v>
      </c>
      <c r="I10" s="55" t="s">
        <v>44</v>
      </c>
      <c r="J10" s="43" t="s">
        <v>45</v>
      </c>
      <c r="K10" s="44"/>
      <c r="L10" s="43" t="s">
        <v>165</v>
      </c>
    </row>
    <row r="11" spans="1:12" ht="15">
      <c r="A11" s="23"/>
      <c r="B11" s="15"/>
      <c r="C11" s="11"/>
      <c r="D11" s="6" t="s">
        <v>91</v>
      </c>
      <c r="E11" s="42" t="s">
        <v>160</v>
      </c>
      <c r="F11" s="43">
        <v>50</v>
      </c>
      <c r="G11" s="51" t="s">
        <v>161</v>
      </c>
      <c r="H11" s="43" t="s">
        <v>162</v>
      </c>
      <c r="I11" s="43" t="s">
        <v>163</v>
      </c>
      <c r="J11" s="43" t="s">
        <v>164</v>
      </c>
      <c r="K11" s="44"/>
      <c r="L11" s="43" t="s">
        <v>54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600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48</v>
      </c>
      <c r="F25" s="40">
        <v>200</v>
      </c>
      <c r="G25" s="52" t="s">
        <v>50</v>
      </c>
      <c r="H25" s="52" t="s">
        <v>62</v>
      </c>
      <c r="I25" s="53" t="s">
        <v>51</v>
      </c>
      <c r="J25" s="52" t="s">
        <v>52</v>
      </c>
      <c r="K25" s="41">
        <v>343</v>
      </c>
      <c r="L25" s="40" t="s">
        <v>175</v>
      </c>
    </row>
    <row r="26" spans="1:12" ht="15">
      <c r="A26" s="14"/>
      <c r="B26" s="15"/>
      <c r="C26" s="11"/>
      <c r="D26" s="6" t="s">
        <v>25</v>
      </c>
      <c r="E26" s="42" t="s">
        <v>169</v>
      </c>
      <c r="F26" s="43">
        <v>60</v>
      </c>
      <c r="G26" s="56" t="s">
        <v>170</v>
      </c>
      <c r="H26" s="56" t="s">
        <v>171</v>
      </c>
      <c r="I26" s="56" t="s">
        <v>172</v>
      </c>
      <c r="J26" s="56" t="s">
        <v>173</v>
      </c>
      <c r="K26" s="44">
        <v>73</v>
      </c>
      <c r="L26" s="43" t="s">
        <v>165</v>
      </c>
    </row>
    <row r="27" spans="1:12" ht="15">
      <c r="A27" s="14"/>
      <c r="B27" s="15"/>
      <c r="C27" s="11"/>
      <c r="D27" s="7" t="s">
        <v>21</v>
      </c>
      <c r="E27" s="60" t="s">
        <v>123</v>
      </c>
      <c r="F27" s="43">
        <v>200</v>
      </c>
      <c r="G27" s="54" t="s">
        <v>53</v>
      </c>
      <c r="H27" s="54" t="s">
        <v>53</v>
      </c>
      <c r="I27" s="55" t="s">
        <v>54</v>
      </c>
      <c r="J27" s="43" t="s">
        <v>55</v>
      </c>
      <c r="K27" s="44">
        <v>350</v>
      </c>
      <c r="L27" s="43" t="s">
        <v>47</v>
      </c>
    </row>
    <row r="28" spans="1:12" ht="15">
      <c r="A28" s="14"/>
      <c r="B28" s="15"/>
      <c r="C28" s="11"/>
      <c r="D28" s="7" t="s">
        <v>22</v>
      </c>
      <c r="E28" s="42" t="s">
        <v>49</v>
      </c>
      <c r="F28" s="43">
        <v>40</v>
      </c>
      <c r="G28" s="54" t="s">
        <v>56</v>
      </c>
      <c r="H28" s="54" t="s">
        <v>57</v>
      </c>
      <c r="I28" s="55" t="s">
        <v>58</v>
      </c>
      <c r="J28" s="54" t="s">
        <v>59</v>
      </c>
      <c r="K28" s="44"/>
      <c r="L28" s="43" t="s">
        <v>174</v>
      </c>
    </row>
    <row r="29" spans="1:12" ht="15">
      <c r="A29" s="14"/>
      <c r="B29" s="15"/>
      <c r="C29" s="11"/>
      <c r="D29" s="7" t="s">
        <v>23</v>
      </c>
      <c r="E29" s="42" t="s">
        <v>23</v>
      </c>
      <c r="F29" s="43">
        <v>100</v>
      </c>
      <c r="G29" s="43" t="s">
        <v>43</v>
      </c>
      <c r="H29" s="43" t="s">
        <v>124</v>
      </c>
      <c r="I29" s="43" t="s">
        <v>121</v>
      </c>
      <c r="J29" s="43" t="s">
        <v>107</v>
      </c>
      <c r="K29" s="44"/>
      <c r="L29" s="43" t="s">
        <v>165</v>
      </c>
    </row>
    <row r="30" spans="1:12" ht="15">
      <c r="A30" s="14"/>
      <c r="B30" s="15"/>
      <c r="C30" s="11"/>
      <c r="D30" s="6" t="s">
        <v>91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600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9"/>
      <c r="F33" s="40"/>
      <c r="G33" s="52"/>
      <c r="H33" s="52"/>
      <c r="I33" s="53"/>
      <c r="J33" s="52"/>
      <c r="K33" s="41"/>
      <c r="L33" s="40" t="s">
        <v>175</v>
      </c>
    </row>
    <row r="34" spans="1:12" ht="15">
      <c r="A34" s="14"/>
      <c r="B34" s="15"/>
      <c r="C34" s="11"/>
      <c r="D34" s="7" t="s">
        <v>26</v>
      </c>
      <c r="E34" s="42"/>
      <c r="F34" s="43"/>
      <c r="G34" s="56"/>
      <c r="H34" s="56"/>
      <c r="I34" s="56"/>
      <c r="J34" s="56"/>
      <c r="K34" s="44"/>
      <c r="L34" s="43" t="s">
        <v>54</v>
      </c>
    </row>
    <row r="35" spans="1:12" ht="15">
      <c r="A35" s="14"/>
      <c r="B35" s="15"/>
      <c r="C35" s="11"/>
      <c r="D35" s="7" t="s">
        <v>27</v>
      </c>
      <c r="E35" s="60"/>
      <c r="F35" s="43"/>
      <c r="G35" s="54"/>
      <c r="H35" s="54"/>
      <c r="I35" s="55"/>
      <c r="J35" s="54"/>
      <c r="K35" s="44"/>
      <c r="L35" s="43" t="s">
        <v>47</v>
      </c>
    </row>
    <row r="36" spans="1:12" ht="15">
      <c r="A36" s="14"/>
      <c r="B36" s="15"/>
      <c r="C36" s="11"/>
      <c r="D36" s="7" t="s">
        <v>28</v>
      </c>
      <c r="E36" s="42"/>
      <c r="F36" s="43"/>
      <c r="G36" s="54"/>
      <c r="H36" s="54"/>
      <c r="I36" s="55"/>
      <c r="J36" s="54"/>
      <c r="K36" s="44"/>
      <c r="L36" s="43" t="s">
        <v>174</v>
      </c>
    </row>
    <row r="37" spans="1:12" ht="15">
      <c r="A37" s="14"/>
      <c r="B37" s="15"/>
      <c r="C37" s="11"/>
      <c r="D37" s="7" t="s">
        <v>29</v>
      </c>
      <c r="E37" s="42"/>
      <c r="F37" s="43"/>
      <c r="G37" s="54"/>
      <c r="H37" s="54"/>
      <c r="I37" s="55"/>
      <c r="J37" s="43"/>
      <c r="K37" s="44"/>
      <c r="L37" s="43" t="s">
        <v>165</v>
      </c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9"/>
      <c r="F40" s="19">
        <f>SUM(F33:F39)</f>
        <v>0</v>
      </c>
      <c r="G40" s="19">
        <f t="shared" ref="G40:J40" si="10">SUM(G33:G39)</f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  <c r="K40" s="25"/>
      <c r="L40" s="19">
        <f t="shared" ref="L40" si="11">SUM(L33:L39)</f>
        <v>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2">SUM(G33:G41)</f>
        <v>0</v>
      </c>
      <c r="H42" s="19">
        <f t="shared" ref="H42" si="13">SUM(H33:H41)</f>
        <v>0</v>
      </c>
      <c r="I42" s="19">
        <f t="shared" ref="I42" si="14">SUM(I33:I41)</f>
        <v>0</v>
      </c>
      <c r="J42" s="19">
        <f t="shared" ref="J42:L42" si="15">SUM(J33:J41)</f>
        <v>0</v>
      </c>
      <c r="K42" s="25"/>
      <c r="L42" s="19">
        <f t="shared" si="15"/>
        <v>0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600</v>
      </c>
      <c r="G43" s="32">
        <f t="shared" ref="G43" si="16">G32+G42</f>
        <v>0</v>
      </c>
      <c r="H43" s="32">
        <f t="shared" ref="H43" si="17">H32+H42</f>
        <v>0</v>
      </c>
      <c r="I43" s="32">
        <f t="shared" ref="I43" si="18">I32+I42</f>
        <v>0</v>
      </c>
      <c r="J43" s="32">
        <f t="shared" ref="J43:L43" si="19">J32+J42</f>
        <v>0</v>
      </c>
      <c r="K43" s="32"/>
      <c r="L43" s="32">
        <f t="shared" si="19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59" t="s">
        <v>63</v>
      </c>
      <c r="F44" s="40">
        <v>270</v>
      </c>
      <c r="G44" s="52" t="s">
        <v>64</v>
      </c>
      <c r="H44" s="52" t="s">
        <v>65</v>
      </c>
      <c r="I44" s="53" t="s">
        <v>66</v>
      </c>
      <c r="J44" s="52" t="s">
        <v>67</v>
      </c>
      <c r="K44" s="41">
        <v>302</v>
      </c>
      <c r="L44" s="40" t="s">
        <v>137</v>
      </c>
    </row>
    <row r="45" spans="1:12" ht="15">
      <c r="A45" s="23"/>
      <c r="B45" s="15"/>
      <c r="C45" s="11"/>
      <c r="D45" s="6" t="s">
        <v>25</v>
      </c>
      <c r="E45" s="42" t="s">
        <v>74</v>
      </c>
      <c r="F45" s="43">
        <v>60</v>
      </c>
      <c r="G45" s="56" t="s">
        <v>75</v>
      </c>
      <c r="H45" s="56" t="s">
        <v>76</v>
      </c>
      <c r="I45" s="56" t="s">
        <v>77</v>
      </c>
      <c r="J45" s="56" t="s">
        <v>78</v>
      </c>
      <c r="K45" s="44">
        <v>10</v>
      </c>
      <c r="L45" s="43" t="s">
        <v>176</v>
      </c>
    </row>
    <row r="46" spans="1:12" ht="15">
      <c r="A46" s="23"/>
      <c r="B46" s="15"/>
      <c r="C46" s="11"/>
      <c r="D46" s="7" t="s">
        <v>21</v>
      </c>
      <c r="E46" s="60" t="s">
        <v>68</v>
      </c>
      <c r="F46" s="43">
        <v>200</v>
      </c>
      <c r="G46" s="54" t="s">
        <v>69</v>
      </c>
      <c r="H46" s="54" t="s">
        <v>70</v>
      </c>
      <c r="I46" s="55" t="s">
        <v>71</v>
      </c>
      <c r="J46" s="54" t="s">
        <v>72</v>
      </c>
      <c r="K46" s="44">
        <v>382</v>
      </c>
      <c r="L46" s="43" t="s">
        <v>47</v>
      </c>
    </row>
    <row r="47" spans="1:12" ht="15">
      <c r="A47" s="23"/>
      <c r="B47" s="15"/>
      <c r="C47" s="11"/>
      <c r="D47" s="7" t="s">
        <v>22</v>
      </c>
      <c r="E47" s="42" t="s">
        <v>49</v>
      </c>
      <c r="F47" s="43">
        <v>40</v>
      </c>
      <c r="G47" s="54" t="s">
        <v>56</v>
      </c>
      <c r="H47" s="54" t="s">
        <v>57</v>
      </c>
      <c r="I47" s="55" t="s">
        <v>58</v>
      </c>
      <c r="J47" s="54" t="s">
        <v>59</v>
      </c>
      <c r="K47" s="44"/>
      <c r="L47" s="43" t="s">
        <v>174</v>
      </c>
    </row>
    <row r="48" spans="1:12" ht="15">
      <c r="A48" s="23"/>
      <c r="B48" s="15"/>
      <c r="C48" s="11"/>
      <c r="D48" s="7" t="s">
        <v>23</v>
      </c>
      <c r="E48" s="42" t="s">
        <v>23</v>
      </c>
      <c r="F48" s="43">
        <v>100</v>
      </c>
      <c r="G48" s="51" t="s">
        <v>43</v>
      </c>
      <c r="H48" s="43" t="s">
        <v>124</v>
      </c>
      <c r="I48" s="43" t="s">
        <v>121</v>
      </c>
      <c r="J48" s="43" t="s">
        <v>107</v>
      </c>
      <c r="K48" s="44"/>
      <c r="L48" s="43" t="s">
        <v>165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670</v>
      </c>
      <c r="G51" s="19">
        <f t="shared" ref="G51" si="20">SUM(G44:G50)</f>
        <v>0</v>
      </c>
      <c r="H51" s="19">
        <f t="shared" ref="H51" si="21">SUM(H44:H50)</f>
        <v>0</v>
      </c>
      <c r="I51" s="19">
        <f t="shared" ref="I51" si="22">SUM(I44:I50)</f>
        <v>0</v>
      </c>
      <c r="J51" s="19">
        <f t="shared" ref="J51:L51" si="23">SUM(J44:J50)</f>
        <v>0</v>
      </c>
      <c r="K51" s="25"/>
      <c r="L51" s="19">
        <f t="shared" si="23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4">SUM(G52:G60)</f>
        <v>0</v>
      </c>
      <c r="H61" s="19">
        <f t="shared" ref="H61" si="25">SUM(H52:H60)</f>
        <v>0</v>
      </c>
      <c r="I61" s="19">
        <f t="shared" ref="I61" si="26">SUM(I52:I60)</f>
        <v>0</v>
      </c>
      <c r="J61" s="19">
        <f t="shared" ref="J61:L61" si="27">SUM(J52:J60)</f>
        <v>0</v>
      </c>
      <c r="K61" s="25"/>
      <c r="L61" s="19">
        <f t="shared" si="27"/>
        <v>0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670</v>
      </c>
      <c r="G62" s="32">
        <f t="shared" ref="G62" si="28">G51+G61</f>
        <v>0</v>
      </c>
      <c r="H62" s="32">
        <f t="shared" ref="H62" si="29">H51+H61</f>
        <v>0</v>
      </c>
      <c r="I62" s="32">
        <f t="shared" ref="I62" si="30">I51+I61</f>
        <v>0</v>
      </c>
      <c r="J62" s="32">
        <f t="shared" ref="J62:L62" si="31">J51+J61</f>
        <v>0</v>
      </c>
      <c r="K62" s="32"/>
      <c r="L62" s="32">
        <f t="shared" si="31"/>
        <v>0</v>
      </c>
    </row>
    <row r="63" spans="1:12" ht="15.75" thickBot="1">
      <c r="A63" s="20">
        <v>1</v>
      </c>
      <c r="B63" s="21">
        <v>4</v>
      </c>
      <c r="C63" s="22" t="s">
        <v>19</v>
      </c>
      <c r="D63" s="5" t="s">
        <v>20</v>
      </c>
      <c r="E63" s="59" t="s">
        <v>83</v>
      </c>
      <c r="F63" s="40">
        <v>60</v>
      </c>
      <c r="G63" s="52" t="s">
        <v>177</v>
      </c>
      <c r="H63" s="52">
        <v>45415</v>
      </c>
      <c r="I63" s="53">
        <v>15311</v>
      </c>
      <c r="J63" s="52" t="s">
        <v>84</v>
      </c>
      <c r="K63" s="41">
        <v>45</v>
      </c>
      <c r="L63" s="40" t="s">
        <v>54</v>
      </c>
    </row>
    <row r="64" spans="1:12" ht="15">
      <c r="A64" s="23"/>
      <c r="B64" s="15"/>
      <c r="C64" s="11"/>
      <c r="D64" s="6" t="s">
        <v>25</v>
      </c>
      <c r="E64" s="59" t="s">
        <v>136</v>
      </c>
      <c r="F64" s="40">
        <v>270</v>
      </c>
      <c r="G64" s="52" t="s">
        <v>79</v>
      </c>
      <c r="H64" s="52" t="s">
        <v>80</v>
      </c>
      <c r="I64" s="53" t="s">
        <v>81</v>
      </c>
      <c r="J64" s="52" t="s">
        <v>82</v>
      </c>
      <c r="K64" s="41">
        <v>171</v>
      </c>
      <c r="L64" s="40" t="s">
        <v>178</v>
      </c>
    </row>
    <row r="65" spans="1:12" ht="15">
      <c r="A65" s="23"/>
      <c r="B65" s="15"/>
      <c r="C65" s="11"/>
      <c r="D65" s="7" t="s">
        <v>21</v>
      </c>
      <c r="E65" s="42" t="s">
        <v>85</v>
      </c>
      <c r="F65" s="43">
        <v>200</v>
      </c>
      <c r="G65" s="54" t="s">
        <v>86</v>
      </c>
      <c r="H65" s="54" t="s">
        <v>87</v>
      </c>
      <c r="I65" s="55" t="s">
        <v>88</v>
      </c>
      <c r="J65" s="54" t="s">
        <v>89</v>
      </c>
      <c r="K65" s="44"/>
      <c r="L65" s="43" t="s">
        <v>165</v>
      </c>
    </row>
    <row r="66" spans="1:12" ht="15">
      <c r="A66" s="23"/>
      <c r="B66" s="15"/>
      <c r="C66" s="11"/>
      <c r="D66" s="7" t="s">
        <v>22</v>
      </c>
      <c r="E66" s="42" t="s">
        <v>90</v>
      </c>
      <c r="F66" s="43">
        <v>40</v>
      </c>
      <c r="G66" s="54" t="s">
        <v>56</v>
      </c>
      <c r="H66" s="54" t="s">
        <v>57</v>
      </c>
      <c r="I66" s="55" t="s">
        <v>58</v>
      </c>
      <c r="J66" s="54" t="s">
        <v>59</v>
      </c>
      <c r="K66" s="44"/>
      <c r="L66" s="43" t="s">
        <v>174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91</v>
      </c>
      <c r="E68" s="42" t="s">
        <v>140</v>
      </c>
      <c r="F68" s="43">
        <v>20</v>
      </c>
      <c r="G68" s="56" t="s">
        <v>142</v>
      </c>
      <c r="H68" s="56" t="s">
        <v>143</v>
      </c>
      <c r="I68" s="57" t="s">
        <v>144</v>
      </c>
      <c r="J68" s="56" t="s">
        <v>141</v>
      </c>
      <c r="K68" s="44"/>
      <c r="L68" s="58" t="s">
        <v>47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590</v>
      </c>
      <c r="G70" s="19">
        <f t="shared" ref="G70" si="32">SUM(G63:G69)</f>
        <v>0</v>
      </c>
      <c r="H70" s="19">
        <f t="shared" ref="H70" si="33">SUM(H63:H69)</f>
        <v>45415</v>
      </c>
      <c r="I70" s="19">
        <f t="shared" ref="I70" si="34">SUM(I63:I69)</f>
        <v>15311</v>
      </c>
      <c r="J70" s="19">
        <f t="shared" ref="J70:L70" si="35">SUM(J63:J69)</f>
        <v>0</v>
      </c>
      <c r="K70" s="25"/>
      <c r="L70" s="19">
        <f t="shared" si="35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6">SUM(G71:G79)</f>
        <v>0</v>
      </c>
      <c r="H80" s="19">
        <f t="shared" ref="H80" si="37">SUM(H71:H79)</f>
        <v>0</v>
      </c>
      <c r="I80" s="19">
        <f t="shared" ref="I80" si="38">SUM(I71:I79)</f>
        <v>0</v>
      </c>
      <c r="J80" s="19">
        <f t="shared" ref="J80:L80" si="39">SUM(J71:J79)</f>
        <v>0</v>
      </c>
      <c r="K80" s="25"/>
      <c r="L80" s="19">
        <f t="shared" si="39"/>
        <v>0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590</v>
      </c>
      <c r="G81" s="32">
        <f t="shared" ref="G81" si="40">G70+G80</f>
        <v>0</v>
      </c>
      <c r="H81" s="32">
        <f t="shared" ref="H81" si="41">H70+H80</f>
        <v>45415</v>
      </c>
      <c r="I81" s="32">
        <f t="shared" ref="I81" si="42">I70+I80</f>
        <v>15311</v>
      </c>
      <c r="J81" s="32">
        <f t="shared" ref="J81:L81" si="43">J70+J80</f>
        <v>0</v>
      </c>
      <c r="K81" s="32"/>
      <c r="L81" s="32">
        <f t="shared" si="43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179</v>
      </c>
      <c r="F82" s="40">
        <v>200</v>
      </c>
      <c r="G82" s="52" t="s">
        <v>92</v>
      </c>
      <c r="H82" s="52" t="s">
        <v>180</v>
      </c>
      <c r="I82" s="53" t="s">
        <v>181</v>
      </c>
      <c r="J82" s="40" t="s">
        <v>182</v>
      </c>
      <c r="K82" s="41"/>
      <c r="L82" s="40" t="s">
        <v>183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101</v>
      </c>
      <c r="F84" s="43">
        <v>200</v>
      </c>
      <c r="G84" s="54" t="s">
        <v>93</v>
      </c>
      <c r="H84" s="54" t="s">
        <v>53</v>
      </c>
      <c r="I84" s="55" t="s">
        <v>94</v>
      </c>
      <c r="J84" s="54" t="s">
        <v>95</v>
      </c>
      <c r="K84" s="44">
        <v>349</v>
      </c>
      <c r="L84" s="43" t="s">
        <v>47</v>
      </c>
    </row>
    <row r="85" spans="1:12" ht="15">
      <c r="A85" s="23"/>
      <c r="B85" s="15"/>
      <c r="C85" s="11"/>
      <c r="D85" s="7" t="s">
        <v>22</v>
      </c>
      <c r="E85" s="60" t="s">
        <v>96</v>
      </c>
      <c r="F85" s="43">
        <v>55</v>
      </c>
      <c r="G85" s="54" t="s">
        <v>97</v>
      </c>
      <c r="H85" s="54" t="s">
        <v>98</v>
      </c>
      <c r="I85" s="55" t="s">
        <v>99</v>
      </c>
      <c r="J85" s="54" t="s">
        <v>100</v>
      </c>
      <c r="K85" s="44">
        <v>15</v>
      </c>
      <c r="L85" s="43" t="s">
        <v>165</v>
      </c>
    </row>
    <row r="86" spans="1:12" ht="15">
      <c r="A86" s="23"/>
      <c r="B86" s="15"/>
      <c r="C86" s="11"/>
      <c r="D86" s="7" t="s">
        <v>23</v>
      </c>
      <c r="E86" s="42" t="s">
        <v>23</v>
      </c>
      <c r="F86" s="43">
        <v>100</v>
      </c>
      <c r="G86" s="54" t="s">
        <v>43</v>
      </c>
      <c r="H86" s="54" t="s">
        <v>61</v>
      </c>
      <c r="I86" s="55" t="s">
        <v>44</v>
      </c>
      <c r="J86" s="43" t="s">
        <v>107</v>
      </c>
      <c r="K86" s="44"/>
      <c r="L86" s="43" t="s">
        <v>165</v>
      </c>
    </row>
    <row r="87" spans="1:12" ht="15">
      <c r="A87" s="23"/>
      <c r="B87" s="15"/>
      <c r="C87" s="11"/>
      <c r="D87" s="6" t="s">
        <v>91</v>
      </c>
      <c r="E87" s="42" t="s">
        <v>102</v>
      </c>
      <c r="F87" s="43">
        <v>30</v>
      </c>
      <c r="G87" s="51" t="s">
        <v>103</v>
      </c>
      <c r="H87" s="61" t="s">
        <v>104</v>
      </c>
      <c r="I87" s="61" t="s">
        <v>105</v>
      </c>
      <c r="J87" s="43" t="s">
        <v>106</v>
      </c>
      <c r="K87" s="44"/>
      <c r="L87" s="43" t="s">
        <v>165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51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585</v>
      </c>
      <c r="G89" s="19">
        <f t="shared" ref="G89" si="44">SUM(G82:G88)</f>
        <v>0</v>
      </c>
      <c r="H89" s="19">
        <f t="shared" ref="H89" si="45">SUM(H82:H88)</f>
        <v>0</v>
      </c>
      <c r="I89" s="19">
        <f t="shared" ref="I89" si="46">SUM(I82:I88)</f>
        <v>0</v>
      </c>
      <c r="J89" s="19">
        <f t="shared" ref="J89:L89" si="47">SUM(J82:J88)</f>
        <v>0</v>
      </c>
      <c r="K89" s="25"/>
      <c r="L89" s="19">
        <f t="shared" si="47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8">SUM(G90:G98)</f>
        <v>0</v>
      </c>
      <c r="H99" s="19">
        <f t="shared" ref="H99" si="49">SUM(H90:H98)</f>
        <v>0</v>
      </c>
      <c r="I99" s="19">
        <f t="shared" ref="I99" si="50">SUM(I90:I98)</f>
        <v>0</v>
      </c>
      <c r="J99" s="19">
        <f t="shared" ref="J99:L99" si="51">SUM(J90:J98)</f>
        <v>0</v>
      </c>
      <c r="K99" s="25"/>
      <c r="L99" s="19">
        <f t="shared" si="51"/>
        <v>0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585</v>
      </c>
      <c r="G100" s="32">
        <f t="shared" ref="G100" si="52">G89+G99</f>
        <v>0</v>
      </c>
      <c r="H100" s="32">
        <f t="shared" ref="H100" si="53">H89+H99</f>
        <v>0</v>
      </c>
      <c r="I100" s="32">
        <f t="shared" ref="I100" si="54">I89+I99</f>
        <v>0</v>
      </c>
      <c r="J100" s="32">
        <f t="shared" ref="J100:L100" si="55">J89+J99</f>
        <v>0</v>
      </c>
      <c r="K100" s="32"/>
      <c r="L100" s="32">
        <f t="shared" si="55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108</v>
      </c>
      <c r="F101" s="40">
        <v>200</v>
      </c>
      <c r="G101" s="52" t="s">
        <v>109</v>
      </c>
      <c r="H101" s="52" t="s">
        <v>110</v>
      </c>
      <c r="I101" s="53" t="s">
        <v>111</v>
      </c>
      <c r="J101" s="40">
        <v>197</v>
      </c>
      <c r="K101" s="41">
        <v>177</v>
      </c>
      <c r="L101" s="65" t="s">
        <v>175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112</v>
      </c>
      <c r="F103" s="43">
        <v>200</v>
      </c>
      <c r="G103" s="54" t="s">
        <v>113</v>
      </c>
      <c r="H103" s="54" t="s">
        <v>114</v>
      </c>
      <c r="I103" s="55" t="s">
        <v>115</v>
      </c>
      <c r="J103" s="43" t="s">
        <v>116</v>
      </c>
      <c r="K103" s="44" t="s">
        <v>46</v>
      </c>
      <c r="L103" s="43" t="s">
        <v>185</v>
      </c>
    </row>
    <row r="104" spans="1:12" ht="15">
      <c r="A104" s="23"/>
      <c r="B104" s="15"/>
      <c r="C104" s="11"/>
      <c r="D104" s="7" t="s">
        <v>22</v>
      </c>
      <c r="E104" s="60" t="s">
        <v>117</v>
      </c>
      <c r="F104" s="43">
        <v>55</v>
      </c>
      <c r="G104" s="54" t="s">
        <v>118</v>
      </c>
      <c r="H104" s="54" t="s">
        <v>41</v>
      </c>
      <c r="I104" s="55" t="s">
        <v>119</v>
      </c>
      <c r="J104" s="54" t="s">
        <v>42</v>
      </c>
      <c r="K104" s="44">
        <v>14</v>
      </c>
      <c r="L104" s="64" t="s">
        <v>54</v>
      </c>
    </row>
    <row r="105" spans="1:12" ht="15">
      <c r="A105" s="23"/>
      <c r="B105" s="15"/>
      <c r="C105" s="11"/>
      <c r="D105" s="7" t="s">
        <v>23</v>
      </c>
      <c r="E105" s="42" t="s">
        <v>23</v>
      </c>
      <c r="F105" s="43">
        <v>100</v>
      </c>
      <c r="G105" s="43" t="s">
        <v>43</v>
      </c>
      <c r="H105" s="43" t="s">
        <v>120</v>
      </c>
      <c r="I105" s="51" t="s">
        <v>121</v>
      </c>
      <c r="J105" s="43" t="s">
        <v>107</v>
      </c>
      <c r="K105" s="44" t="s">
        <v>46</v>
      </c>
      <c r="L105" s="43" t="s">
        <v>165</v>
      </c>
    </row>
    <row r="106" spans="1:12" ht="15">
      <c r="A106" s="23"/>
      <c r="B106" s="15"/>
      <c r="C106" s="11"/>
      <c r="D106" s="6" t="s">
        <v>91</v>
      </c>
      <c r="E106" s="42"/>
      <c r="F106" s="43"/>
      <c r="G106" s="51"/>
      <c r="H106" s="61"/>
      <c r="I106" s="61"/>
      <c r="J106" s="43"/>
      <c r="K106" s="44"/>
      <c r="L106" s="63"/>
    </row>
    <row r="107" spans="1:12" ht="15">
      <c r="A107" s="23"/>
      <c r="B107" s="15"/>
      <c r="C107" s="11"/>
      <c r="D107" s="6"/>
      <c r="E107" s="42"/>
      <c r="F107" s="43"/>
      <c r="G107" s="51"/>
      <c r="H107" s="61"/>
      <c r="I107" s="61"/>
      <c r="J107" s="43"/>
      <c r="K107" s="44"/>
      <c r="L107" s="6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555</v>
      </c>
      <c r="G108" s="19">
        <f t="shared" ref="G108:J108" si="56">SUM(G101:G107)</f>
        <v>0</v>
      </c>
      <c r="H108" s="19">
        <f t="shared" si="56"/>
        <v>0</v>
      </c>
      <c r="I108" s="19">
        <f t="shared" si="56"/>
        <v>0</v>
      </c>
      <c r="J108" s="19">
        <f t="shared" si="56"/>
        <v>197</v>
      </c>
      <c r="K108" s="25"/>
      <c r="L108" s="19">
        <f t="shared" ref="L108" si="57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8">SUM(G109:G117)</f>
        <v>0</v>
      </c>
      <c r="H118" s="19">
        <f t="shared" si="58"/>
        <v>0</v>
      </c>
      <c r="I118" s="19">
        <f t="shared" si="58"/>
        <v>0</v>
      </c>
      <c r="J118" s="19">
        <f t="shared" si="58"/>
        <v>0</v>
      </c>
      <c r="K118" s="25"/>
      <c r="L118" s="19">
        <f t="shared" ref="L118" si="59">SUM(L109:L117)</f>
        <v>0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555</v>
      </c>
      <c r="G119" s="32">
        <f t="shared" ref="G119" si="60">G108+G118</f>
        <v>0</v>
      </c>
      <c r="H119" s="32">
        <f t="shared" ref="H119" si="61">H108+H118</f>
        <v>0</v>
      </c>
      <c r="I119" s="32">
        <f t="shared" ref="I119" si="62">I108+I118</f>
        <v>0</v>
      </c>
      <c r="J119" s="32">
        <f t="shared" ref="J119:L119" si="63">J108+J118</f>
        <v>197</v>
      </c>
      <c r="K119" s="32"/>
      <c r="L119" s="32">
        <f t="shared" si="63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59" t="s">
        <v>145</v>
      </c>
      <c r="F120" s="40">
        <v>270</v>
      </c>
      <c r="G120" s="52" t="s">
        <v>64</v>
      </c>
      <c r="H120" s="52" t="s">
        <v>146</v>
      </c>
      <c r="I120" s="53" t="s">
        <v>147</v>
      </c>
      <c r="J120" s="52" t="s">
        <v>148</v>
      </c>
      <c r="K120" s="41">
        <v>309</v>
      </c>
      <c r="L120" s="40" t="s">
        <v>178</v>
      </c>
    </row>
    <row r="121" spans="1:12" ht="15">
      <c r="A121" s="14"/>
      <c r="B121" s="15"/>
      <c r="C121" s="11"/>
      <c r="D121" s="6" t="s">
        <v>25</v>
      </c>
      <c r="E121" s="42" t="s">
        <v>122</v>
      </c>
      <c r="F121" s="43">
        <v>60</v>
      </c>
      <c r="G121" s="56" t="s">
        <v>186</v>
      </c>
      <c r="H121" s="56">
        <v>45599</v>
      </c>
      <c r="I121" s="56">
        <v>11780</v>
      </c>
      <c r="J121" s="56" t="s">
        <v>187</v>
      </c>
      <c r="K121" s="44">
        <v>71</v>
      </c>
      <c r="L121" s="43" t="s">
        <v>54</v>
      </c>
    </row>
    <row r="122" spans="1:12" ht="15">
      <c r="A122" s="14"/>
      <c r="B122" s="15"/>
      <c r="C122" s="11"/>
      <c r="D122" s="7" t="s">
        <v>21</v>
      </c>
      <c r="E122" s="60" t="s">
        <v>149</v>
      </c>
      <c r="F122" s="43">
        <v>200</v>
      </c>
      <c r="G122" s="54" t="s">
        <v>53</v>
      </c>
      <c r="H122" s="54" t="s">
        <v>53</v>
      </c>
      <c r="I122" s="55" t="s">
        <v>54</v>
      </c>
      <c r="J122" s="43" t="s">
        <v>55</v>
      </c>
      <c r="K122" s="44">
        <v>350</v>
      </c>
      <c r="L122" s="43" t="s">
        <v>47</v>
      </c>
    </row>
    <row r="123" spans="1:12" ht="15">
      <c r="A123" s="14"/>
      <c r="B123" s="15"/>
      <c r="C123" s="11"/>
      <c r="D123" s="7" t="s">
        <v>22</v>
      </c>
      <c r="E123" s="60" t="s">
        <v>49</v>
      </c>
      <c r="F123" s="43">
        <v>40</v>
      </c>
      <c r="G123" s="54" t="s">
        <v>56</v>
      </c>
      <c r="H123" s="54" t="s">
        <v>57</v>
      </c>
      <c r="I123" s="55" t="s">
        <v>73</v>
      </c>
      <c r="J123" s="54" t="s">
        <v>59</v>
      </c>
      <c r="K123" s="44">
        <v>14</v>
      </c>
      <c r="L123" s="43" t="s">
        <v>174</v>
      </c>
    </row>
    <row r="124" spans="1:12" ht="15">
      <c r="A124" s="14"/>
      <c r="B124" s="15"/>
      <c r="C124" s="11"/>
      <c r="D124" s="7" t="s">
        <v>23</v>
      </c>
      <c r="E124" s="42" t="s">
        <v>23</v>
      </c>
      <c r="F124" s="43">
        <v>100</v>
      </c>
      <c r="G124" s="54" t="s">
        <v>43</v>
      </c>
      <c r="H124" s="54" t="s">
        <v>61</v>
      </c>
      <c r="I124" s="55" t="s">
        <v>44</v>
      </c>
      <c r="J124" s="54" t="s">
        <v>45</v>
      </c>
      <c r="K124" s="44"/>
      <c r="L124" s="43" t="s">
        <v>165</v>
      </c>
    </row>
    <row r="125" spans="1:12" ht="15">
      <c r="A125" s="14"/>
      <c r="B125" s="15"/>
      <c r="C125" s="11"/>
      <c r="D125" s="6"/>
      <c r="E125" s="42"/>
      <c r="F125" s="43"/>
      <c r="G125" s="61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670</v>
      </c>
      <c r="G127" s="19">
        <f t="shared" ref="G127:J127" si="64">SUM(G120:G126)</f>
        <v>0</v>
      </c>
      <c r="H127" s="19">
        <f t="shared" si="64"/>
        <v>45599</v>
      </c>
      <c r="I127" s="19">
        <f t="shared" si="64"/>
        <v>11780</v>
      </c>
      <c r="J127" s="19">
        <f t="shared" si="64"/>
        <v>0</v>
      </c>
      <c r="K127" s="25"/>
      <c r="L127" s="19">
        <f t="shared" ref="L127" si="65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6">SUM(G128:G136)</f>
        <v>0</v>
      </c>
      <c r="H137" s="19">
        <f t="shared" si="66"/>
        <v>0</v>
      </c>
      <c r="I137" s="19">
        <f t="shared" si="66"/>
        <v>0</v>
      </c>
      <c r="J137" s="19">
        <f t="shared" si="66"/>
        <v>0</v>
      </c>
      <c r="K137" s="25"/>
      <c r="L137" s="19">
        <f t="shared" ref="L137" si="67">SUM(L128:L136)</f>
        <v>0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670</v>
      </c>
      <c r="G138" s="32">
        <f t="shared" ref="G138" si="68">G127+G137</f>
        <v>0</v>
      </c>
      <c r="H138" s="32">
        <f t="shared" ref="H138" si="69">H127+H137</f>
        <v>45599</v>
      </c>
      <c r="I138" s="32">
        <f t="shared" ref="I138" si="70">I127+I137</f>
        <v>11780</v>
      </c>
      <c r="J138" s="32">
        <f t="shared" ref="J138:L138" si="71">J127+J137</f>
        <v>0</v>
      </c>
      <c r="K138" s="32"/>
      <c r="L138" s="32">
        <f t="shared" si="71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59" t="s">
        <v>125</v>
      </c>
      <c r="F139" s="40">
        <v>200</v>
      </c>
      <c r="G139" s="52" t="s">
        <v>126</v>
      </c>
      <c r="H139" s="52" t="s">
        <v>127</v>
      </c>
      <c r="I139" s="53" t="s">
        <v>128</v>
      </c>
      <c r="J139" s="52" t="s">
        <v>129</v>
      </c>
      <c r="K139" s="41">
        <v>291</v>
      </c>
      <c r="L139" s="40" t="s">
        <v>175</v>
      </c>
    </row>
    <row r="140" spans="1:12" ht="15">
      <c r="A140" s="23"/>
      <c r="B140" s="15"/>
      <c r="C140" s="11"/>
      <c r="D140" s="6" t="s">
        <v>25</v>
      </c>
      <c r="E140" s="42" t="s">
        <v>74</v>
      </c>
      <c r="F140" s="43">
        <v>60</v>
      </c>
      <c r="G140" s="56" t="s">
        <v>75</v>
      </c>
      <c r="H140" s="56" t="s">
        <v>76</v>
      </c>
      <c r="I140" s="56" t="s">
        <v>77</v>
      </c>
      <c r="J140" s="56" t="s">
        <v>78</v>
      </c>
      <c r="K140" s="44">
        <v>10</v>
      </c>
      <c r="L140" s="43" t="s">
        <v>54</v>
      </c>
    </row>
    <row r="141" spans="1:12" ht="15">
      <c r="A141" s="23"/>
      <c r="B141" s="15"/>
      <c r="C141" s="11"/>
      <c r="D141" s="7" t="s">
        <v>21</v>
      </c>
      <c r="E141" s="60" t="s">
        <v>68</v>
      </c>
      <c r="F141" s="43">
        <v>200</v>
      </c>
      <c r="G141" s="54" t="s">
        <v>69</v>
      </c>
      <c r="H141" s="54" t="s">
        <v>70</v>
      </c>
      <c r="I141" s="55" t="s">
        <v>71</v>
      </c>
      <c r="J141" s="54" t="s">
        <v>72</v>
      </c>
      <c r="K141" s="44">
        <v>382</v>
      </c>
      <c r="L141" s="43" t="s">
        <v>47</v>
      </c>
    </row>
    <row r="142" spans="1:12" ht="15.75" customHeight="1">
      <c r="A142" s="23"/>
      <c r="B142" s="15"/>
      <c r="C142" s="11"/>
      <c r="D142" s="7" t="s">
        <v>22</v>
      </c>
      <c r="E142" s="42" t="s">
        <v>49</v>
      </c>
      <c r="F142" s="43">
        <v>40</v>
      </c>
      <c r="G142" s="54" t="s">
        <v>56</v>
      </c>
      <c r="H142" s="54" t="s">
        <v>57</v>
      </c>
      <c r="I142" s="55" t="s">
        <v>58</v>
      </c>
      <c r="J142" s="54" t="s">
        <v>59</v>
      </c>
      <c r="K142" s="44"/>
      <c r="L142" s="43" t="s">
        <v>174</v>
      </c>
    </row>
    <row r="143" spans="1:12" ht="15">
      <c r="A143" s="23"/>
      <c r="B143" s="15"/>
      <c r="C143" s="11"/>
      <c r="D143" s="7" t="s">
        <v>23</v>
      </c>
      <c r="E143" s="42" t="s">
        <v>23</v>
      </c>
      <c r="F143" s="43">
        <v>100</v>
      </c>
      <c r="G143" s="54" t="s">
        <v>60</v>
      </c>
      <c r="H143" s="54" t="s">
        <v>61</v>
      </c>
      <c r="I143" s="55" t="s">
        <v>44</v>
      </c>
      <c r="J143" s="43" t="s">
        <v>45</v>
      </c>
      <c r="K143" s="44"/>
      <c r="L143" s="43" t="s">
        <v>165</v>
      </c>
    </row>
    <row r="144" spans="1:12" ht="15">
      <c r="A144" s="23"/>
      <c r="B144" s="15"/>
      <c r="C144" s="11"/>
      <c r="D144" s="6"/>
      <c r="E144" s="42" t="s">
        <v>188</v>
      </c>
      <c r="F144" s="43">
        <v>50</v>
      </c>
      <c r="G144" s="61" t="s">
        <v>189</v>
      </c>
      <c r="H144" s="51" t="s">
        <v>190</v>
      </c>
      <c r="I144" s="43" t="s">
        <v>191</v>
      </c>
      <c r="J144" s="43" t="s">
        <v>192</v>
      </c>
      <c r="K144" s="44"/>
      <c r="L144" s="43" t="s">
        <v>185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650</v>
      </c>
      <c r="G146" s="19">
        <f t="shared" ref="G146:J146" si="72">SUM(G139:G145)</f>
        <v>0</v>
      </c>
      <c r="H146" s="19">
        <f t="shared" si="72"/>
        <v>0</v>
      </c>
      <c r="I146" s="19">
        <f t="shared" si="72"/>
        <v>0</v>
      </c>
      <c r="J146" s="19">
        <f t="shared" si="72"/>
        <v>0</v>
      </c>
      <c r="K146" s="25"/>
      <c r="L146" s="19">
        <f t="shared" ref="L146" si="73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4">SUM(G147:G155)</f>
        <v>0</v>
      </c>
      <c r="H156" s="19">
        <f t="shared" si="74"/>
        <v>0</v>
      </c>
      <c r="I156" s="19">
        <f t="shared" si="74"/>
        <v>0</v>
      </c>
      <c r="J156" s="19">
        <f t="shared" si="74"/>
        <v>0</v>
      </c>
      <c r="K156" s="25"/>
      <c r="L156" s="19">
        <f t="shared" ref="L156" si="75">SUM(L147:L155)</f>
        <v>0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650</v>
      </c>
      <c r="G157" s="32">
        <f t="shared" ref="G157" si="76">G146+G156</f>
        <v>0</v>
      </c>
      <c r="H157" s="32">
        <f t="shared" ref="H157" si="77">H146+H156</f>
        <v>0</v>
      </c>
      <c r="I157" s="32">
        <f t="shared" ref="I157" si="78">I146+I156</f>
        <v>0</v>
      </c>
      <c r="J157" s="32">
        <f t="shared" ref="J157:L157" si="79">J146+J156</f>
        <v>0</v>
      </c>
      <c r="K157" s="32"/>
      <c r="L157" s="32">
        <f t="shared" si="79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59" t="s">
        <v>138</v>
      </c>
      <c r="F158" s="40">
        <v>200</v>
      </c>
      <c r="G158" s="52" t="s">
        <v>198</v>
      </c>
      <c r="H158" s="52" t="s">
        <v>199</v>
      </c>
      <c r="I158" s="53" t="s">
        <v>200</v>
      </c>
      <c r="J158" s="52" t="s">
        <v>139</v>
      </c>
      <c r="K158" s="41">
        <v>259</v>
      </c>
      <c r="L158" s="40" t="s">
        <v>184</v>
      </c>
    </row>
    <row r="159" spans="1:12" ht="15">
      <c r="A159" s="23"/>
      <c r="B159" s="15"/>
      <c r="C159" s="11"/>
      <c r="D159" s="6" t="s">
        <v>25</v>
      </c>
      <c r="E159" s="42" t="s">
        <v>193</v>
      </c>
      <c r="F159" s="43">
        <v>60</v>
      </c>
      <c r="G159" s="56" t="s">
        <v>194</v>
      </c>
      <c r="H159" s="56" t="s">
        <v>195</v>
      </c>
      <c r="I159" s="56" t="s">
        <v>196</v>
      </c>
      <c r="J159" s="56" t="s">
        <v>197</v>
      </c>
      <c r="K159" s="44">
        <v>71</v>
      </c>
      <c r="L159" s="43" t="s">
        <v>165</v>
      </c>
    </row>
    <row r="160" spans="1:12" ht="15">
      <c r="A160" s="23"/>
      <c r="B160" s="15"/>
      <c r="C160" s="11"/>
      <c r="D160" s="7" t="s">
        <v>21</v>
      </c>
      <c r="E160" s="42" t="s">
        <v>85</v>
      </c>
      <c r="F160" s="43">
        <v>200</v>
      </c>
      <c r="G160" s="54" t="s">
        <v>86</v>
      </c>
      <c r="H160" s="54" t="s">
        <v>87</v>
      </c>
      <c r="I160" s="55" t="s">
        <v>88</v>
      </c>
      <c r="J160" s="54" t="s">
        <v>89</v>
      </c>
      <c r="K160" s="44"/>
      <c r="L160" s="43" t="s">
        <v>165</v>
      </c>
    </row>
    <row r="161" spans="1:12" ht="15">
      <c r="A161" s="23"/>
      <c r="B161" s="15"/>
      <c r="C161" s="11"/>
      <c r="D161" s="7" t="s">
        <v>22</v>
      </c>
      <c r="E161" s="42" t="s">
        <v>49</v>
      </c>
      <c r="F161" s="43">
        <v>40</v>
      </c>
      <c r="G161" s="54" t="s">
        <v>56</v>
      </c>
      <c r="H161" s="54" t="s">
        <v>57</v>
      </c>
      <c r="I161" s="55" t="s">
        <v>58</v>
      </c>
      <c r="J161" s="54" t="s">
        <v>59</v>
      </c>
      <c r="K161" s="44"/>
      <c r="L161" s="43" t="s">
        <v>174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91</v>
      </c>
      <c r="E163" s="42" t="s">
        <v>188</v>
      </c>
      <c r="F163" s="43">
        <v>50</v>
      </c>
      <c r="G163" s="61" t="s">
        <v>189</v>
      </c>
      <c r="H163" s="51" t="s">
        <v>190</v>
      </c>
      <c r="I163" s="43" t="s">
        <v>191</v>
      </c>
      <c r="J163" s="43" t="s">
        <v>192</v>
      </c>
      <c r="K163" s="44"/>
      <c r="L163" s="58" t="s">
        <v>185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80">SUM(G158:G164)</f>
        <v>0</v>
      </c>
      <c r="H165" s="19">
        <f t="shared" si="80"/>
        <v>0</v>
      </c>
      <c r="I165" s="19">
        <f t="shared" si="80"/>
        <v>0</v>
      </c>
      <c r="J165" s="19">
        <f t="shared" si="80"/>
        <v>0</v>
      </c>
      <c r="K165" s="25"/>
      <c r="L165" s="19">
        <f t="shared" ref="L165" si="81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2">SUM(G166:G174)</f>
        <v>0</v>
      </c>
      <c r="H175" s="19">
        <f t="shared" si="82"/>
        <v>0</v>
      </c>
      <c r="I175" s="19">
        <f t="shared" si="82"/>
        <v>0</v>
      </c>
      <c r="J175" s="19">
        <f t="shared" si="82"/>
        <v>0</v>
      </c>
      <c r="K175" s="25"/>
      <c r="L175" s="19">
        <f t="shared" ref="L175" si="83">SUM(L166:L174)</f>
        <v>0</v>
      </c>
    </row>
    <row r="176" spans="1:12" ht="1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550</v>
      </c>
      <c r="G176" s="32">
        <f t="shared" ref="G176" si="84">G165+G175</f>
        <v>0</v>
      </c>
      <c r="H176" s="32">
        <f t="shared" ref="H176" si="85">H165+H175</f>
        <v>0</v>
      </c>
      <c r="I176" s="32">
        <f t="shared" ref="I176" si="86">I165+I175</f>
        <v>0</v>
      </c>
      <c r="J176" s="32">
        <f t="shared" ref="J176:L176" si="87">J165+J175</f>
        <v>0</v>
      </c>
      <c r="K176" s="32"/>
      <c r="L176" s="32">
        <f t="shared" si="87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133</v>
      </c>
      <c r="F177" s="40">
        <v>200</v>
      </c>
      <c r="G177" s="52" t="s">
        <v>130</v>
      </c>
      <c r="H177" s="52" t="s">
        <v>131</v>
      </c>
      <c r="I177" s="53" t="s">
        <v>132</v>
      </c>
      <c r="J177" s="40" t="s">
        <v>134</v>
      </c>
      <c r="K177" s="41"/>
      <c r="L177" s="40" t="s">
        <v>166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101</v>
      </c>
      <c r="F179" s="43">
        <v>200</v>
      </c>
      <c r="G179" s="54" t="s">
        <v>93</v>
      </c>
      <c r="H179" s="54" t="s">
        <v>53</v>
      </c>
      <c r="I179" s="55" t="s">
        <v>94</v>
      </c>
      <c r="J179" s="54" t="s">
        <v>95</v>
      </c>
      <c r="K179" s="44">
        <v>349</v>
      </c>
      <c r="L179" s="43" t="s">
        <v>47</v>
      </c>
    </row>
    <row r="180" spans="1:12" ht="15">
      <c r="A180" s="23"/>
      <c r="B180" s="15"/>
      <c r="C180" s="11"/>
      <c r="D180" s="7" t="s">
        <v>22</v>
      </c>
      <c r="E180" s="60" t="s">
        <v>96</v>
      </c>
      <c r="F180" s="43">
        <v>55</v>
      </c>
      <c r="G180" s="54" t="s">
        <v>97</v>
      </c>
      <c r="H180" s="54" t="s">
        <v>98</v>
      </c>
      <c r="I180" s="55" t="s">
        <v>99</v>
      </c>
      <c r="J180" s="54" t="s">
        <v>100</v>
      </c>
      <c r="K180" s="44">
        <v>15</v>
      </c>
      <c r="L180" s="43" t="s">
        <v>165</v>
      </c>
    </row>
    <row r="181" spans="1:12" ht="15">
      <c r="A181" s="23"/>
      <c r="B181" s="15"/>
      <c r="C181" s="11"/>
      <c r="D181" s="7" t="s">
        <v>23</v>
      </c>
      <c r="E181" s="42" t="s">
        <v>23</v>
      </c>
      <c r="F181" s="43">
        <v>100</v>
      </c>
      <c r="G181" s="54" t="s">
        <v>43</v>
      </c>
      <c r="H181" s="54" t="s">
        <v>61</v>
      </c>
      <c r="I181" s="55" t="s">
        <v>44</v>
      </c>
      <c r="J181" s="43" t="s">
        <v>107</v>
      </c>
      <c r="K181" s="44"/>
      <c r="L181" s="43" t="s">
        <v>165</v>
      </c>
    </row>
    <row r="182" spans="1:12" ht="15">
      <c r="A182" s="23"/>
      <c r="B182" s="15"/>
      <c r="C182" s="11"/>
      <c r="D182" s="6" t="s">
        <v>91</v>
      </c>
      <c r="E182" s="42" t="s">
        <v>102</v>
      </c>
      <c r="F182" s="43">
        <v>50</v>
      </c>
      <c r="G182" s="51" t="s">
        <v>103</v>
      </c>
      <c r="H182" s="61" t="s">
        <v>104</v>
      </c>
      <c r="I182" s="61" t="s">
        <v>105</v>
      </c>
      <c r="J182" s="43" t="s">
        <v>106</v>
      </c>
      <c r="K182" s="44"/>
      <c r="L182" s="43" t="s">
        <v>165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51"/>
      <c r="J183" s="43"/>
      <c r="K183" s="44"/>
      <c r="L183" s="58"/>
    </row>
    <row r="184" spans="1:12" ht="15.75" customHeight="1" thickBot="1">
      <c r="A184" s="24"/>
      <c r="B184" s="17"/>
      <c r="C184" s="8"/>
      <c r="D184" s="18" t="s">
        <v>32</v>
      </c>
      <c r="E184" s="9"/>
      <c r="F184" s="19">
        <f>SUM(F177:F183)</f>
        <v>605</v>
      </c>
      <c r="G184" s="19">
        <f t="shared" ref="G184:J184" si="88">SUM(G177:G183)</f>
        <v>0</v>
      </c>
      <c r="H184" s="19">
        <f t="shared" si="88"/>
        <v>0</v>
      </c>
      <c r="I184" s="19">
        <f t="shared" si="88"/>
        <v>0</v>
      </c>
      <c r="J184" s="19">
        <f t="shared" si="88"/>
        <v>0</v>
      </c>
      <c r="K184" s="25"/>
      <c r="L184" s="19"/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52"/>
      <c r="H185" s="52"/>
      <c r="I185" s="53"/>
      <c r="J185" s="40"/>
      <c r="K185" s="41"/>
      <c r="L185" s="40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54"/>
      <c r="H187" s="54"/>
      <c r="I187" s="55"/>
      <c r="J187" s="54"/>
      <c r="K187" s="44"/>
      <c r="L187" s="43"/>
    </row>
    <row r="188" spans="1:12" ht="15">
      <c r="A188" s="23"/>
      <c r="B188" s="15"/>
      <c r="C188" s="11"/>
      <c r="D188" s="7" t="s">
        <v>28</v>
      </c>
      <c r="E188" s="60"/>
      <c r="F188" s="43"/>
      <c r="G188" s="54"/>
      <c r="H188" s="54"/>
      <c r="I188" s="55"/>
      <c r="J188" s="54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54"/>
      <c r="H189" s="54"/>
      <c r="I189" s="55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51"/>
      <c r="H190" s="61"/>
      <c r="I190" s="61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51"/>
      <c r="J191" s="43"/>
      <c r="K191" s="44"/>
      <c r="L191" s="43"/>
    </row>
    <row r="192" spans="1:12" ht="15">
      <c r="A192" s="23"/>
      <c r="B192" s="15"/>
      <c r="C192" s="11"/>
      <c r="D192" s="6"/>
      <c r="E192" s="9"/>
      <c r="F192" s="19">
        <f>SUM(F185:F191)</f>
        <v>0</v>
      </c>
      <c r="G192" s="19">
        <f t="shared" ref="G192:J192" si="89">SUM(G185:G191)</f>
        <v>0</v>
      </c>
      <c r="H192" s="19">
        <f t="shared" si="89"/>
        <v>0</v>
      </c>
      <c r="I192" s="19">
        <f t="shared" si="89"/>
        <v>0</v>
      </c>
      <c r="J192" s="19">
        <f t="shared" si="89"/>
        <v>0</v>
      </c>
      <c r="K192" s="25"/>
      <c r="L192" s="19">
        <f t="shared" ref="L192" si="90">SUM(L185:L191)</f>
        <v>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91">SUM(G185:G193)</f>
        <v>0</v>
      </c>
      <c r="H194" s="19">
        <f t="shared" si="91"/>
        <v>0</v>
      </c>
      <c r="I194" s="19">
        <f t="shared" si="91"/>
        <v>0</v>
      </c>
      <c r="J194" s="19">
        <f t="shared" si="91"/>
        <v>0</v>
      </c>
      <c r="K194" s="25"/>
      <c r="L194" s="19">
        <f t="shared" ref="L194" si="92">SUM(L185:L193)</f>
        <v>0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605</v>
      </c>
      <c r="G195" s="32">
        <f t="shared" ref="G195" si="93">G184+G194</f>
        <v>0</v>
      </c>
      <c r="H195" s="32">
        <f t="shared" ref="H195" si="94">H184+H194</f>
        <v>0</v>
      </c>
      <c r="I195" s="32">
        <f t="shared" ref="I195" si="95">I184+I194</f>
        <v>0</v>
      </c>
      <c r="J195" s="32">
        <f t="shared" ref="J195:L195" si="96">J184+J194</f>
        <v>0</v>
      </c>
      <c r="K195" s="32"/>
      <c r="L195" s="32">
        <f t="shared" si="96"/>
        <v>0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607.5</v>
      </c>
      <c r="G196" s="34" t="e">
        <f t="shared" ref="G196:J196" si="97">(G24+G43+G62+G81+G100+G119+G138+G157+G176+G195)/(IF(G24=0,0,1)+IF(G43=0,0,1)+IF(G62=0,0,1)+IF(G81=0,0,1)+IF(G100=0,0,1)+IF(G119=0,0,1)+IF(G138=0,0,1)+IF(G157=0,0,1)+IF(G176=0,0,1)+IF(G195=0,0,1))</f>
        <v>#DIV/0!</v>
      </c>
      <c r="H196" s="34">
        <f t="shared" si="97"/>
        <v>45507</v>
      </c>
      <c r="I196" s="34">
        <f t="shared" si="97"/>
        <v>13545.5</v>
      </c>
      <c r="J196" s="34">
        <f t="shared" si="97"/>
        <v>197</v>
      </c>
      <c r="K196" s="34"/>
      <c r="L196" s="34" t="e">
        <f t="shared" ref="L196" si="9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dcterms:created xsi:type="dcterms:W3CDTF">2022-05-16T14:23:56Z</dcterms:created>
  <dcterms:modified xsi:type="dcterms:W3CDTF">2024-12-11T07:04:30Z</dcterms:modified>
</cp:coreProperties>
</file>